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2A6FE06D-141F-D745-8D7A-183D1FBA8B85}" xr6:coauthVersionLast="47" xr6:coauthVersionMax="47" xr10:uidLastSave="{00000000-0000-0000-0000-000000000000}"/>
  <bookViews>
    <workbookView xWindow="1080" yWindow="500" windowWidth="25520" windowHeight="21620"/>
  </bookViews>
  <sheets>
    <sheet name="ML ENO66-39" sheetId="1" r:id="rId1"/>
  </sheets>
  <definedNames>
    <definedName name="_xlnm.Print_Area" localSheetId="0">'ML ENO66-39'!$A$1:$J$42</definedName>
  </definedNames>
  <calcPr calcId="191029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E6" i="1" s="1"/>
  <c r="F5" i="1"/>
  <c r="G5" i="1"/>
  <c r="G6" i="1" s="1"/>
  <c r="D6" i="1"/>
  <c r="F6" i="1"/>
</calcChain>
</file>

<file path=xl/sharedStrings.xml><?xml version="1.0" encoding="utf-8"?>
<sst xmlns="http://schemas.openxmlformats.org/spreadsheetml/2006/main" count="38" uniqueCount="27">
  <si>
    <t>Core</t>
  </si>
  <si>
    <t>EN066-39</t>
  </si>
  <si>
    <t>mean</t>
  </si>
  <si>
    <t>s</t>
  </si>
  <si>
    <t>Loc</t>
  </si>
  <si>
    <t>Eq. Atlantik</t>
  </si>
  <si>
    <t>T ml (a)</t>
  </si>
  <si>
    <t>C14 method</t>
  </si>
  <si>
    <t>Conv.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</si>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</sst>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1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right"/>
    </xf>
    <xf numFmtId="1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8" xfId="0" applyFill="1" applyBorder="1" applyAlignment="1">
      <alignment horizontal="right"/>
    </xf>
    <xf numFmtId="0" fontId="0" fillId="0" borderId="1" xfId="0" applyBorder="1"/>
    <xf numFmtId="164" fontId="0" fillId="0" borderId="9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9" xfId="0" applyBorder="1"/>
    <xf numFmtId="0" fontId="0" fillId="0" borderId="7" xfId="0" applyBorder="1"/>
    <xf numFmtId="0" fontId="0" fillId="0" borderId="12" xfId="0" applyBorder="1"/>
    <xf numFmtId="1" fontId="0" fillId="0" borderId="5" xfId="0" applyNumberFormat="1" applyBorder="1"/>
    <xf numFmtId="1" fontId="0" fillId="0" borderId="0" xfId="0" applyNumberFormat="1" applyBorder="1"/>
    <xf numFmtId="1" fontId="0" fillId="0" borderId="13" xfId="0" applyNumberForma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5F09CFDE-31A9-BA4C-A45E-483EFEFAE487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Geneva"/>
              <a:ea typeface="Geneva"/>
            </a:rPr>
            <a:t>DuBois, L.G. and Prell, W.L. (1988): Effects of carbonate dissolution on the radiocarbon age structure of sediment mixed layers.- Deep-Sea Research, 35: 1875-1885.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B1" workbookViewId="0">
      <selection activeCell="C5" sqref="C5"/>
    </sheetView>
  </sheetViews>
  <sheetFormatPr baseColWidth="10" defaultColWidth="12.7109375" defaultRowHeight="14" x14ac:dyDescent="0.2"/>
  <cols>
    <col min="1" max="3" width="10.7109375" customWidth="1"/>
    <col min="4" max="4" width="10.7109375" style="3" customWidth="1"/>
    <col min="5" max="5" width="10.7109375" customWidth="1"/>
    <col min="10" max="11" width="12.7109375" style="4"/>
  </cols>
  <sheetData>
    <row r="1" spans="1:11" x14ac:dyDescent="0.2">
      <c r="A1" s="20" t="s">
        <v>0</v>
      </c>
      <c r="B1" s="31" t="s">
        <v>1</v>
      </c>
      <c r="C1" s="23"/>
      <c r="D1" s="24" t="s">
        <v>2</v>
      </c>
      <c r="E1" s="9" t="s">
        <v>3</v>
      </c>
      <c r="F1" s="24" t="s">
        <v>2</v>
      </c>
      <c r="G1" s="9" t="s">
        <v>3</v>
      </c>
      <c r="J1"/>
      <c r="K1"/>
    </row>
    <row r="2" spans="1:11" x14ac:dyDescent="0.2">
      <c r="A2" s="21" t="s">
        <v>4</v>
      </c>
      <c r="B2" s="26" t="s">
        <v>5</v>
      </c>
      <c r="C2" s="10" t="s">
        <v>6</v>
      </c>
      <c r="D2" s="1">
        <f>(D9/(E9)^2+D10/(E10)^2)/(1/(E9)^2+1/(E10)^2)</f>
        <v>4493.0971819857778</v>
      </c>
      <c r="E2" s="1">
        <f>1/(1/(E9)^2+1/(E10)^2)^0.5</f>
        <v>153.03522069352303</v>
      </c>
      <c r="F2" s="1">
        <f>(F9/(E9)^2+F10/(E10)^2)/(1/(E9)^2+1/(E10)^2)</f>
        <v>4677.1846194363961</v>
      </c>
      <c r="G2" s="1">
        <f>1/(1/(E9)^2+1/(E10)^2)^0.5</f>
        <v>153.03522069352303</v>
      </c>
      <c r="J2"/>
      <c r="K2"/>
    </row>
    <row r="3" spans="1:11" x14ac:dyDescent="0.2">
      <c r="A3" s="21" t="s">
        <v>7</v>
      </c>
      <c r="B3" s="26" t="s">
        <v>8</v>
      </c>
      <c r="C3" s="10" t="s">
        <v>9</v>
      </c>
      <c r="D3" s="2">
        <f>INDEX(LINEST(D11:D13,C11:C13,TRUE,FALSE),2)</f>
        <v>1744.166666666667</v>
      </c>
      <c r="E3" s="2">
        <f>INDEX(LINEST(D11:D13,C11:C13,TRUE,TRUE),2,2)</f>
        <v>4.4876373392778417</v>
      </c>
      <c r="F3" s="2">
        <f>INDEX(LINEST(F11:F13,C11:C13,TRUE,FALSE),2)</f>
        <v>1833.3333333333321</v>
      </c>
      <c r="G3" s="2">
        <f>INDEX(LINEST(F11:F13,C11:C13,TRUE,TRUE),2,2)</f>
        <v>197.456042928264</v>
      </c>
      <c r="J3"/>
      <c r="K3"/>
    </row>
    <row r="4" spans="1:11" x14ac:dyDescent="0.2">
      <c r="A4" s="21" t="s">
        <v>10</v>
      </c>
      <c r="B4" s="30">
        <v>2818</v>
      </c>
      <c r="C4" s="11"/>
      <c r="D4"/>
      <c r="E4" s="2"/>
      <c r="G4" s="2"/>
      <c r="J4"/>
      <c r="K4"/>
    </row>
    <row r="5" spans="1:11" x14ac:dyDescent="0.2">
      <c r="A5" s="21" t="s">
        <v>11</v>
      </c>
      <c r="B5" s="27">
        <v>5.08</v>
      </c>
      <c r="C5" s="10" t="s">
        <v>12</v>
      </c>
      <c r="D5" s="6">
        <f>1/((INDEX(LINEST(D11:D13,C11:C13,TRUE,FALSE),1))/1000)</f>
        <v>1.5978695073235685</v>
      </c>
      <c r="E5" s="6">
        <f>(((INDEX(LINEST(D11:D13,C11:C13,TRUE,TRUE),2,1)/(-INDEX(LINEST(D11:D13,C11:C13,TRUE,TRUE),1,1))^2)^2)^0.5)*1000</f>
        <v>1.2284026500439006E-3</v>
      </c>
      <c r="F5" s="6">
        <f>1/((INDEX(LINEST(F11:F13,C11:C13,TRUE,FALSE),1))/1000)</f>
        <v>1.4925373134328355</v>
      </c>
      <c r="G5" s="6">
        <f>(((INDEX(LINEST(F11:F13,C11:C13,TRUE,TRUE),2,1)/(-INDEX(LINEST(F11:F13,C11:C13,TRUE,TRUE),1,1))^2)^2)^0.5)*1000</f>
        <v>4.7158631923114612E-2</v>
      </c>
      <c r="J5"/>
      <c r="K5"/>
    </row>
    <row r="6" spans="1:11" x14ac:dyDescent="0.2">
      <c r="A6" s="22" t="s">
        <v>13</v>
      </c>
      <c r="B6" s="27">
        <v>-20.87</v>
      </c>
      <c r="C6" s="12" t="s">
        <v>14</v>
      </c>
      <c r="D6" s="5">
        <f>D5*(D2-D3)/1000</f>
        <v>4.3924322481796709</v>
      </c>
      <c r="E6" s="5">
        <f>(D5*E2+D5*E3+(D2-D3)*E5)/1000</f>
        <v>0.25507776508687646</v>
      </c>
      <c r="F6" s="5">
        <f>F5*(F2-F3)/1000</f>
        <v>4.2445541583627806</v>
      </c>
      <c r="G6" s="5">
        <f>(F5*G2+F5*G3+(F2-F3)*G5)/1000</f>
        <v>0.65723342503315207</v>
      </c>
      <c r="J6"/>
      <c r="K6"/>
    </row>
    <row r="7" spans="1:11" x14ac:dyDescent="0.2">
      <c r="A7" s="14" t="s">
        <v>15</v>
      </c>
      <c r="B7" s="15" t="s">
        <v>16</v>
      </c>
      <c r="C7" s="13" t="s">
        <v>17</v>
      </c>
      <c r="D7" s="16" t="s">
        <v>18</v>
      </c>
      <c r="E7" s="17" t="s">
        <v>3</v>
      </c>
      <c r="F7" s="16" t="s">
        <v>19</v>
      </c>
      <c r="G7" s="17" t="s">
        <v>20</v>
      </c>
      <c r="H7" s="17" t="s">
        <v>21</v>
      </c>
      <c r="I7" s="17" t="s">
        <v>22</v>
      </c>
      <c r="J7" s="17" t="s">
        <v>23</v>
      </c>
      <c r="K7"/>
    </row>
    <row r="8" spans="1:11" x14ac:dyDescent="0.2">
      <c r="A8" s="18" t="s">
        <v>24</v>
      </c>
      <c r="B8" s="18" t="s">
        <v>24</v>
      </c>
      <c r="C8" s="18" t="s">
        <v>24</v>
      </c>
      <c r="D8" s="19" t="s">
        <v>25</v>
      </c>
      <c r="E8" s="19" t="s">
        <v>25</v>
      </c>
      <c r="F8" s="19" t="s">
        <v>25</v>
      </c>
      <c r="G8" s="19" t="s">
        <v>25</v>
      </c>
      <c r="H8" s="19" t="s">
        <v>25</v>
      </c>
      <c r="I8" s="19" t="s">
        <v>25</v>
      </c>
      <c r="J8" s="19" t="s">
        <v>25</v>
      </c>
      <c r="K8"/>
    </row>
    <row r="9" spans="1:11" x14ac:dyDescent="0.2">
      <c r="A9" s="32">
        <v>0</v>
      </c>
      <c r="B9" s="25">
        <v>2</v>
      </c>
      <c r="C9" s="38">
        <v>1</v>
      </c>
      <c r="D9" s="25">
        <v>4390</v>
      </c>
      <c r="E9" s="33">
        <v>230</v>
      </c>
      <c r="F9" s="25">
        <v>4510</v>
      </c>
      <c r="G9" s="25">
        <v>4222</v>
      </c>
      <c r="H9" s="25">
        <v>4826</v>
      </c>
      <c r="I9" s="25">
        <v>3887</v>
      </c>
      <c r="J9" s="25">
        <v>5132</v>
      </c>
      <c r="K9"/>
    </row>
    <row r="10" spans="1:11" x14ac:dyDescent="0.2">
      <c r="A10" s="34">
        <v>2</v>
      </c>
      <c r="B10" s="7">
        <v>4</v>
      </c>
      <c r="C10" s="39">
        <v>3</v>
      </c>
      <c r="D10" s="7">
        <v>4575</v>
      </c>
      <c r="E10" s="35">
        <v>205</v>
      </c>
      <c r="F10" s="7">
        <v>4810</v>
      </c>
      <c r="G10" s="7">
        <v>4498</v>
      </c>
      <c r="H10" s="7">
        <v>5010</v>
      </c>
      <c r="I10" s="7">
        <v>4226</v>
      </c>
      <c r="J10" s="7">
        <v>5301</v>
      </c>
      <c r="K10"/>
    </row>
    <row r="11" spans="1:11" x14ac:dyDescent="0.2">
      <c r="A11" s="34">
        <v>5</v>
      </c>
      <c r="B11" s="7">
        <v>7</v>
      </c>
      <c r="C11" s="39">
        <v>6</v>
      </c>
      <c r="D11" s="7">
        <v>5500</v>
      </c>
      <c r="E11" s="35">
        <v>175</v>
      </c>
      <c r="F11" s="7">
        <v>5890</v>
      </c>
      <c r="G11" s="7">
        <v>5670</v>
      </c>
      <c r="H11" s="7">
        <v>6080</v>
      </c>
      <c r="I11" s="7">
        <v>5523</v>
      </c>
      <c r="J11" s="7">
        <v>6268</v>
      </c>
      <c r="K11"/>
    </row>
    <row r="12" spans="1:11" x14ac:dyDescent="0.2">
      <c r="A12" s="34">
        <v>8</v>
      </c>
      <c r="B12" s="7">
        <v>10</v>
      </c>
      <c r="C12" s="39">
        <v>9</v>
      </c>
      <c r="D12" s="7">
        <v>7375</v>
      </c>
      <c r="E12" s="35">
        <v>260</v>
      </c>
      <c r="F12" s="7">
        <v>7790</v>
      </c>
      <c r="G12" s="7">
        <v>7537</v>
      </c>
      <c r="H12" s="7">
        <v>8044</v>
      </c>
      <c r="I12" s="7">
        <v>7329</v>
      </c>
      <c r="J12" s="7">
        <v>8319</v>
      </c>
      <c r="K12"/>
    </row>
    <row r="13" spans="1:11" x14ac:dyDescent="0.2">
      <c r="A13" s="34">
        <v>11</v>
      </c>
      <c r="B13" s="7">
        <v>13</v>
      </c>
      <c r="C13" s="39">
        <v>12</v>
      </c>
      <c r="D13" s="7">
        <v>9255</v>
      </c>
      <c r="E13" s="35">
        <v>250</v>
      </c>
      <c r="F13" s="7">
        <v>9910</v>
      </c>
      <c r="G13" s="7">
        <v>9620</v>
      </c>
      <c r="H13" s="7">
        <v>10153</v>
      </c>
      <c r="I13" s="7">
        <v>9387</v>
      </c>
      <c r="J13" s="7">
        <v>10488</v>
      </c>
      <c r="K13"/>
    </row>
    <row r="14" spans="1:11" x14ac:dyDescent="0.2">
      <c r="A14" s="34">
        <v>14</v>
      </c>
      <c r="B14" s="7">
        <v>16</v>
      </c>
      <c r="C14" s="39">
        <v>15</v>
      </c>
      <c r="D14" s="7">
        <v>12275</v>
      </c>
      <c r="E14" s="35">
        <v>345</v>
      </c>
      <c r="F14" s="7">
        <v>13840</v>
      </c>
      <c r="G14" s="7">
        <v>13442</v>
      </c>
      <c r="H14" s="7">
        <v>14285</v>
      </c>
      <c r="I14" s="7">
        <v>13086</v>
      </c>
      <c r="J14" s="7">
        <v>14791</v>
      </c>
      <c r="K14"/>
    </row>
    <row r="15" spans="1:11" x14ac:dyDescent="0.2">
      <c r="A15" s="36">
        <v>17</v>
      </c>
      <c r="B15" s="8">
        <v>19</v>
      </c>
      <c r="C15" s="40">
        <v>18</v>
      </c>
      <c r="D15" s="8">
        <v>14830</v>
      </c>
      <c r="E15" s="37">
        <v>640</v>
      </c>
      <c r="F15" s="8">
        <v>17290</v>
      </c>
      <c r="G15" s="8">
        <v>16531</v>
      </c>
      <c r="H15" s="8">
        <v>17995</v>
      </c>
      <c r="I15" s="8">
        <v>15658</v>
      </c>
      <c r="J15" s="8">
        <v>18617</v>
      </c>
      <c r="K15"/>
    </row>
    <row r="16" spans="1:11" x14ac:dyDescent="0.2">
      <c r="A16" s="28"/>
      <c r="B16" s="28"/>
      <c r="C16" s="28"/>
      <c r="D16" s="29"/>
      <c r="E16" s="29"/>
      <c r="J16"/>
      <c r="K16"/>
    </row>
    <row r="17" spans="1:11" x14ac:dyDescent="0.2">
      <c r="A17" t="s">
        <v>26</v>
      </c>
      <c r="D17"/>
      <c r="J17"/>
      <c r="K17"/>
    </row>
    <row r="18" spans="1:11" x14ac:dyDescent="0.2">
      <c r="D18"/>
      <c r="J18"/>
      <c r="K18"/>
    </row>
    <row r="19" spans="1:11" x14ac:dyDescent="0.2">
      <c r="D19"/>
      <c r="J19"/>
      <c r="K19"/>
    </row>
    <row r="20" spans="1:11" x14ac:dyDescent="0.2">
      <c r="D20"/>
      <c r="J20"/>
      <c r="K20"/>
    </row>
    <row r="21" spans="1:11" x14ac:dyDescent="0.2">
      <c r="D21"/>
      <c r="J21"/>
      <c r="K21"/>
    </row>
    <row r="22" spans="1:11" x14ac:dyDescent="0.2">
      <c r="D22"/>
      <c r="J22"/>
      <c r="K22"/>
    </row>
    <row r="23" spans="1:11" x14ac:dyDescent="0.2">
      <c r="D23"/>
      <c r="J23"/>
      <c r="K23"/>
    </row>
    <row r="24" spans="1:11" x14ac:dyDescent="0.2">
      <c r="D24"/>
      <c r="J24"/>
      <c r="K24"/>
    </row>
    <row r="25" spans="1:11" x14ac:dyDescent="0.2">
      <c r="C25" s="4"/>
      <c r="D25"/>
      <c r="J25"/>
      <c r="K25"/>
    </row>
    <row r="26" spans="1:11" x14ac:dyDescent="0.2">
      <c r="C26" s="4"/>
      <c r="D26"/>
      <c r="J26"/>
      <c r="K26"/>
    </row>
    <row r="27" spans="1:11" x14ac:dyDescent="0.2">
      <c r="D27"/>
      <c r="H27" s="4"/>
      <c r="J27"/>
      <c r="K27"/>
    </row>
    <row r="28" spans="1:11" x14ac:dyDescent="0.2">
      <c r="D28"/>
      <c r="H28" s="4"/>
      <c r="K28"/>
    </row>
    <row r="29" spans="1:11" x14ac:dyDescent="0.2">
      <c r="D29"/>
      <c r="K29"/>
    </row>
    <row r="30" spans="1:11" x14ac:dyDescent="0.2">
      <c r="D30"/>
      <c r="K30"/>
    </row>
    <row r="31" spans="1:11" x14ac:dyDescent="0.2">
      <c r="D31"/>
      <c r="J31"/>
    </row>
    <row r="32" spans="1:11" x14ac:dyDescent="0.2">
      <c r="D32"/>
      <c r="J32"/>
    </row>
    <row r="33" spans="4:10" x14ac:dyDescent="0.2">
      <c r="D33"/>
      <c r="J33"/>
    </row>
    <row r="34" spans="4:10" x14ac:dyDescent="0.2">
      <c r="D34"/>
    </row>
    <row r="35" spans="4:10" x14ac:dyDescent="0.2">
      <c r="D35"/>
    </row>
    <row r="36" spans="4:10" x14ac:dyDescent="0.2">
      <c r="D36"/>
    </row>
    <row r="37" spans="4:10" x14ac:dyDescent="0.2">
      <c r="D37"/>
    </row>
    <row r="38" spans="4:10" x14ac:dyDescent="0.2">
      <c r="D38"/>
    </row>
    <row r="39" spans="4:10" x14ac:dyDescent="0.2">
      <c r="D39"/>
    </row>
    <row r="40" spans="4:10" x14ac:dyDescent="0.2">
      <c r="D40"/>
    </row>
    <row r="41" spans="4:10" x14ac:dyDescent="0.2">
      <c r="D41"/>
    </row>
    <row r="42" spans="4:10" x14ac:dyDescent="0.2">
      <c r="D42"/>
    </row>
    <row r="43" spans="4:10" x14ac:dyDescent="0.2">
      <c r="D43"/>
    </row>
    <row r="44" spans="4:10" x14ac:dyDescent="0.2">
      <c r="D44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ENO66-39</vt:lpstr>
      <vt:lpstr>'ML ENO66-39'!Druckbereich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2022-01-27T14:15:22Z</dcterms:created>
  <dcterms:modified xsi:type="dcterms:W3CDTF">2022-01-27T14:15:22Z</dcterms:modified>
</cp:coreProperties>
</file>